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63" windowHeight="12780"/>
  </bookViews>
  <sheets>
    <sheet name="Sheet1" sheetId="1" r:id="rId1"/>
  </sheets>
  <definedNames>
    <definedName name="_xlnm._FilterDatabase" localSheetId="0" hidden="1">Sheet1!$A$3:$XEZ$51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<sst xmlns="http://schemas.openxmlformats.org/spreadsheetml/2006/main" count="166" uniqueCount="97">
  <si>
    <t>热带作物品种资源展示园展示台（柜）、墙采购清单</t>
  </si>
  <si>
    <t>序号</t>
  </si>
  <si>
    <t>产品名称</t>
  </si>
  <si>
    <t>产品质量要求</t>
  </si>
  <si>
    <r>
      <rPr>
        <sz val="10"/>
        <rFont val="黑体"/>
        <charset val="134"/>
      </rPr>
      <t>规</t>
    </r>
    <r>
      <rPr>
        <sz val="10"/>
        <rFont val="Times New Roman"/>
        <charset val="0"/>
      </rPr>
      <t xml:space="preserve">  </t>
    </r>
    <r>
      <rPr>
        <sz val="10"/>
        <rFont val="黑体"/>
        <charset val="134"/>
      </rPr>
      <t>格</t>
    </r>
    <r>
      <rPr>
        <sz val="10"/>
        <rFont val="Times New Roman"/>
        <charset val="0"/>
      </rPr>
      <t>(</t>
    </r>
    <r>
      <rPr>
        <sz val="10"/>
        <rFont val="黑体"/>
        <charset val="134"/>
      </rPr>
      <t>长</t>
    </r>
    <r>
      <rPr>
        <sz val="10"/>
        <rFont val="Times New Roman"/>
        <charset val="0"/>
      </rPr>
      <t>*</t>
    </r>
    <r>
      <rPr>
        <sz val="10"/>
        <rFont val="黑体"/>
        <charset val="134"/>
      </rPr>
      <t>宽</t>
    </r>
    <r>
      <rPr>
        <sz val="10"/>
        <rFont val="Times New Roman"/>
        <charset val="0"/>
      </rPr>
      <t>*</t>
    </r>
    <r>
      <rPr>
        <sz val="10"/>
        <rFont val="黑体"/>
        <charset val="134"/>
      </rPr>
      <t>高</t>
    </r>
    <r>
      <rPr>
        <sz val="10"/>
        <rFont val="Times New Roman"/>
        <charset val="0"/>
      </rPr>
      <t>)</t>
    </r>
  </si>
  <si>
    <t>单位</t>
  </si>
  <si>
    <r>
      <rPr>
        <sz val="10"/>
        <rFont val="黑体"/>
        <charset val="134"/>
      </rPr>
      <t>数</t>
    </r>
    <r>
      <rPr>
        <sz val="10"/>
        <rFont val="Times New Roman"/>
        <charset val="0"/>
      </rPr>
      <t xml:space="preserve">  </t>
    </r>
    <r>
      <rPr>
        <sz val="10"/>
        <rFont val="黑体"/>
        <charset val="134"/>
      </rPr>
      <t>量</t>
    </r>
  </si>
  <si>
    <r>
      <rPr>
        <sz val="10"/>
        <rFont val="黑体"/>
        <charset val="134"/>
      </rPr>
      <t>投影面积（</t>
    </r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  <r>
      <rPr>
        <sz val="10"/>
        <rFont val="黑体"/>
        <charset val="134"/>
      </rPr>
      <t>）</t>
    </r>
  </si>
  <si>
    <t>备注</t>
  </si>
  <si>
    <t>一</t>
  </si>
  <si>
    <t>展柜/展墙制安：材料采用金属铝蜂窝材料，内部框架为热镀锌钢材结构，均要达到防潮、防腐、防白蚁、抗变形的效果。</t>
  </si>
  <si>
    <t>入口1-2立面</t>
  </si>
  <si>
    <t>1、40*60*2.5热镀锌方管龙骨架，面层展板18厘厚蜂窝铝板，背板8厘铝蜂窝SPV板</t>
  </si>
  <si>
    <t>5600*2400/2600*90/300</t>
  </si>
  <si>
    <t>㎡</t>
  </si>
  <si>
    <t>主材：18蜂窝铝板，面电粉喷涂工艺，抗老化强度高</t>
  </si>
  <si>
    <t>2、绿色部位造型内部30*30*2热镀锌方管，18厚蜂窝铝板造型制安。</t>
  </si>
  <si>
    <t>100*2600*300</t>
  </si>
  <si>
    <t>3号10号弧形展墙</t>
  </si>
  <si>
    <t>1、40*60*2.5热镀锌方管龙骨架拉弯，基层9厘防潮防腐防白蚁欧松板，面饰21丝4厘厚户外铝塑板，12*10不锈钢分隔装饰条。背板8厘铝蜂窝SPV板</t>
  </si>
  <si>
    <t>12000*2400*90/7800*2400*90</t>
  </si>
  <si>
    <t>2、展板预埋不锈钢内外丝螺母（布展安装挂件使用）</t>
  </si>
  <si>
    <t>每块展板上预计预埋约80枚螺栓</t>
  </si>
  <si>
    <t>块</t>
  </si>
  <si>
    <t>此项为本项目中展板挂物设计的，所需螺母有可能需要专业订做，考虑预埋结构性以及美观，以及后期使用稳定性。</t>
  </si>
  <si>
    <t>3、单面高展柜/书柜：柜体全身用18厚蜂窝铝板，深化后由专业厂家订制，现场安装，柜体两边仿真绿植/单独背板制作</t>
  </si>
  <si>
    <t>980*2400*350</t>
  </si>
  <si>
    <t>个</t>
  </si>
  <si>
    <t>主材：18蜂窝铝板，面电粉喷涂工艺，抗老化强度高。</t>
  </si>
  <si>
    <t>4-5立面</t>
  </si>
  <si>
    <t>8400*2400*90</t>
  </si>
  <si>
    <t>3、单面高展柜：柜体全身用18厚蜂窝铝板，深化后由专业厂家订制，现场安装</t>
  </si>
  <si>
    <t>2000*2400*350</t>
  </si>
  <si>
    <t>4、独立玻璃展柜/防盗：柜体全身用18厚蜂窝铝板，深化后由专业厂家订制，现场安装</t>
  </si>
  <si>
    <t>1800*600*1200</t>
  </si>
  <si>
    <t>5、底部展台：柜体18厚蜂窝铝板,石材台面深化后由专业厂家订做，现场安装。</t>
  </si>
  <si>
    <t>1000*600*350</t>
  </si>
  <si>
    <t>6号立面</t>
  </si>
  <si>
    <t>6600*2400*90</t>
  </si>
  <si>
    <t>2、展板预埋不锈钢内外丝螺母（布展安装挂件使用）此项需工厂专业设备安装</t>
  </si>
  <si>
    <t>3、蜂巢置物格，18厚蜂窝铝板由专业厂家订制，现场隐蔽式安装</t>
  </si>
  <si>
    <t>350*400*250</t>
  </si>
  <si>
    <t>4、单面高展柜及造型格栅：柜体全身用18厚蜂窝铝板，深化后由专业厂家订制，现场安装</t>
  </si>
  <si>
    <t>900*2400*350/900*2400*300</t>
  </si>
  <si>
    <t>5、高低组合展台：工艺同上</t>
  </si>
  <si>
    <t>600*1400*300</t>
  </si>
  <si>
    <t>组</t>
  </si>
  <si>
    <t>7号立面</t>
  </si>
  <si>
    <t>4300*2400*90</t>
  </si>
  <si>
    <t>900*2400*400/2400*2400*350</t>
  </si>
  <si>
    <t>8号立面</t>
  </si>
  <si>
    <t>7700*2400*90</t>
  </si>
  <si>
    <t>3、单面展柜造型组合：柜体全身用18厚蜂窝铝板，深化后由专业厂家订制，现场安装（部分展柜带底部储物柜）</t>
  </si>
  <si>
    <t>7400*2400*350/400</t>
  </si>
  <si>
    <t>9号立面</t>
  </si>
  <si>
    <t>1、40*60*2.5热镀锌方管龙骨架，面层展板18厘厚蜂窝铝板，背板8厘铝蜂窝SPV板。绿色悬板造型（参图）</t>
  </si>
  <si>
    <t>3000*2400*90</t>
  </si>
  <si>
    <t>11-12立面</t>
  </si>
  <si>
    <t>4200*2400*90</t>
  </si>
  <si>
    <t>4、单面高展柜：柜体全身用18厚蜂窝铝板，底部有储物柜，深化后由专业厂家订制，现场安装</t>
  </si>
  <si>
    <t>1800*2400*350/1000*2400*350</t>
  </si>
  <si>
    <t>13-14立面</t>
  </si>
  <si>
    <t>1800*2400*90</t>
  </si>
  <si>
    <t>2、40*60*2.5热镀锌方管龙骨架，面层展板18厘厚蜂窝铝板，背板8厘铝蜂窝SPV板。浅色悬板造型（参图）</t>
  </si>
  <si>
    <t>3、置物格，18厚蜂窝铝板由专业厂家订制，现场隐蔽式安装</t>
  </si>
  <si>
    <t>350*350*250</t>
  </si>
  <si>
    <t>14号圆形多层展台</t>
  </si>
  <si>
    <t>1、18厚蜂窝铝板厂家折弯造型柜体制作</t>
  </si>
  <si>
    <t>φ2000/φ1200/φ500</t>
  </si>
  <si>
    <t>2、台面白色大理石（弧形切割、磨边）</t>
  </si>
  <si>
    <t>15号多层展台</t>
  </si>
  <si>
    <t>1、18厚蜂窝铝板造型柜体制作</t>
  </si>
  <si>
    <t>4200*900*1400</t>
  </si>
  <si>
    <t>2、台面白色大理石（切割、磨边）</t>
  </si>
  <si>
    <t>独立展台</t>
  </si>
  <si>
    <t>独立展台，18厚蜂窝铝板板锣背槽折边，规格不同</t>
  </si>
  <si>
    <t>400*400*600</t>
  </si>
  <si>
    <t>400*400*900</t>
  </si>
  <si>
    <t>600*400*500</t>
  </si>
  <si>
    <t>600*400*300</t>
  </si>
  <si>
    <t>600*400*200</t>
  </si>
  <si>
    <t>400*400*500</t>
  </si>
  <si>
    <t>400*400*300</t>
  </si>
  <si>
    <t>350*350*1200</t>
  </si>
  <si>
    <t>350*350*900</t>
  </si>
  <si>
    <t>350*350*600</t>
  </si>
  <si>
    <t>合计</t>
  </si>
  <si>
    <t>二</t>
  </si>
  <si>
    <t>其它费用</t>
  </si>
  <si>
    <t>现场清理</t>
  </si>
  <si>
    <t>原展柜拆除外运至垃圾处理站</t>
  </si>
  <si>
    <t>项</t>
  </si>
  <si>
    <t>地面布置</t>
  </si>
  <si>
    <t>原仿真草坪利旧，新增草坪整体整改铺贴</t>
  </si>
  <si>
    <t>三</t>
  </si>
  <si>
    <t>总计（含税）</t>
  </si>
  <si>
    <t>含税普票3%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</si>
</sst>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文鼎CS大宋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1"/>
  <sheetViews>
    <sheetView tabSelected="1" workbookViewId="0">
      <selection activeCell="K5" sqref="K5"/>
    </sheetView>
  </sheetViews>
  <sheetFormatPr defaultColWidth="10" defaultRowHeight="15.6"/>
  <cols>
    <col min="1" max="1" width="4.44444444444444" style="1" customWidth="1"/>
    <col min="2" max="2" width="13" style="1" customWidth="1"/>
    <col min="3" max="3" width="31.3796296296296" style="3" customWidth="1"/>
    <col min="4" max="4" width="19.3796296296296" style="4" customWidth="1"/>
    <col min="5" max="5" width="4.77777777777778" style="1" customWidth="1"/>
    <col min="6" max="6" width="10.2222222222222" style="5" customWidth="1"/>
    <col min="7" max="7" width="14.4444444444444" style="6" customWidth="1"/>
    <col min="8" max="8" width="28.1296296296296" style="4" customWidth="1"/>
    <col min="9" max="9" width="10" style="1"/>
    <col min="10" max="10" width="10.5555555555556" style="1"/>
    <col min="11" max="11" width="11.6666666666667" style="1"/>
    <col min="12" max="14" width="14.2222222222222" style="1"/>
    <col min="15" max="16380" width="10" style="1"/>
  </cols>
  <sheetData>
    <row r="1" s="1" customFormat="1" ht="53" customHeight="1" spans="1:8">
      <c r="A1" s="7" t="s">
        <v>0</v>
      </c>
      <c r="B1" s="7"/>
      <c r="C1" s="8"/>
      <c r="D1" s="9"/>
      <c r="E1" s="7"/>
      <c r="F1" s="10"/>
      <c r="G1" s="10"/>
      <c r="H1" s="9"/>
    </row>
    <row r="2" s="2" customFormat="1" ht="37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48"/>
      <c r="J2" s="48"/>
    </row>
    <row r="3" s="2" customFormat="1" ht="24" customHeight="1" spans="1:10">
      <c r="A3" s="11" t="s">
        <v>9</v>
      </c>
      <c r="B3" s="15" t="s">
        <v>10</v>
      </c>
      <c r="C3" s="16"/>
      <c r="D3" s="16"/>
      <c r="E3" s="15"/>
      <c r="F3" s="12"/>
      <c r="G3" s="17"/>
      <c r="H3" s="16"/>
      <c r="I3" s="48"/>
      <c r="J3" s="48"/>
    </row>
    <row r="4" s="2" customFormat="1" ht="54" customHeight="1" spans="1:10">
      <c r="A4" s="18">
        <v>1</v>
      </c>
      <c r="B4" s="19" t="s">
        <v>11</v>
      </c>
      <c r="C4" s="20" t="s">
        <v>12</v>
      </c>
      <c r="D4" s="20" t="s">
        <v>13</v>
      </c>
      <c r="E4" s="21" t="s">
        <v>14</v>
      </c>
      <c r="F4" s="18"/>
      <c r="G4" s="22">
        <f>5.6*2.4+2.6*0.09</f>
        <v>13.674</v>
      </c>
      <c r="H4" s="23" t="s">
        <v>15</v>
      </c>
      <c r="I4" s="48"/>
      <c r="J4" s="48"/>
    </row>
    <row r="5" s="2" customFormat="1" ht="56" customHeight="1" spans="1:10">
      <c r="A5" s="18"/>
      <c r="B5" s="19"/>
      <c r="C5" s="20" t="s">
        <v>16</v>
      </c>
      <c r="D5" s="20" t="s">
        <v>17</v>
      </c>
      <c r="E5" s="21" t="s">
        <v>14</v>
      </c>
      <c r="F5" s="18"/>
      <c r="G5" s="22">
        <f>2.6</f>
        <v>2.6</v>
      </c>
      <c r="H5" s="24"/>
      <c r="I5" s="48"/>
      <c r="J5" s="48"/>
    </row>
    <row r="6" s="2" customFormat="1" ht="69" customHeight="1" spans="1:10">
      <c r="A6" s="18">
        <v>2</v>
      </c>
      <c r="B6" s="19" t="s">
        <v>18</v>
      </c>
      <c r="C6" s="20" t="s">
        <v>19</v>
      </c>
      <c r="D6" s="20" t="s">
        <v>20</v>
      </c>
      <c r="E6" s="21" t="s">
        <v>14</v>
      </c>
      <c r="F6" s="18"/>
      <c r="G6" s="22">
        <f>12*2.4+7.8*2.4</f>
        <v>47.52</v>
      </c>
      <c r="H6" s="25"/>
      <c r="I6" s="48"/>
      <c r="J6" s="48"/>
    </row>
    <row r="7" s="2" customFormat="1" ht="58" customHeight="1" spans="1:10">
      <c r="A7" s="18"/>
      <c r="B7" s="19"/>
      <c r="C7" s="20" t="s">
        <v>21</v>
      </c>
      <c r="D7" s="20" t="s">
        <v>22</v>
      </c>
      <c r="E7" s="21" t="s">
        <v>23</v>
      </c>
      <c r="F7" s="18">
        <v>16</v>
      </c>
      <c r="G7" s="22"/>
      <c r="H7" s="26" t="s">
        <v>24</v>
      </c>
      <c r="I7" s="48"/>
      <c r="J7" s="48"/>
    </row>
    <row r="8" s="2" customFormat="1" ht="54" customHeight="1" spans="1:8">
      <c r="A8" s="18"/>
      <c r="B8" s="19"/>
      <c r="C8" s="20" t="s">
        <v>25</v>
      </c>
      <c r="D8" s="19" t="s">
        <v>26</v>
      </c>
      <c r="E8" s="21" t="s">
        <v>27</v>
      </c>
      <c r="F8" s="27">
        <v>4</v>
      </c>
      <c r="G8" s="27">
        <f>0.98*2.4*4</f>
        <v>9.408</v>
      </c>
      <c r="H8" s="28" t="s">
        <v>28</v>
      </c>
    </row>
    <row r="9" s="2" customFormat="1" ht="37" customHeight="1" spans="1:8">
      <c r="A9" s="18">
        <v>3</v>
      </c>
      <c r="B9" s="19" t="s">
        <v>29</v>
      </c>
      <c r="C9" s="20" t="s">
        <v>12</v>
      </c>
      <c r="D9" s="19" t="s">
        <v>30</v>
      </c>
      <c r="E9" s="21" t="s">
        <v>14</v>
      </c>
      <c r="F9" s="27"/>
      <c r="G9" s="27">
        <f>8.4*2.4</f>
        <v>20.16</v>
      </c>
      <c r="H9" s="29"/>
    </row>
    <row r="10" s="2" customFormat="1" ht="56" customHeight="1" spans="1:8">
      <c r="A10" s="18"/>
      <c r="B10" s="19"/>
      <c r="C10" s="20" t="s">
        <v>21</v>
      </c>
      <c r="D10" s="20" t="s">
        <v>22</v>
      </c>
      <c r="E10" s="21" t="s">
        <v>23</v>
      </c>
      <c r="F10" s="18">
        <v>4</v>
      </c>
      <c r="G10" s="22"/>
      <c r="H10" s="26" t="s">
        <v>24</v>
      </c>
    </row>
    <row r="11" s="2" customFormat="1" ht="37" customHeight="1" spans="1:8">
      <c r="A11" s="18"/>
      <c r="B11" s="19"/>
      <c r="C11" s="20" t="s">
        <v>31</v>
      </c>
      <c r="D11" s="19" t="s">
        <v>32</v>
      </c>
      <c r="E11" s="21" t="s">
        <v>27</v>
      </c>
      <c r="F11" s="27">
        <v>2</v>
      </c>
      <c r="G11" s="27">
        <f>2*2.4*2</f>
        <v>9.6</v>
      </c>
      <c r="H11" s="28" t="s">
        <v>28</v>
      </c>
    </row>
    <row r="12" s="2" customFormat="1" ht="37" customHeight="1" spans="1:8">
      <c r="A12" s="18"/>
      <c r="B12" s="19"/>
      <c r="C12" s="20" t="s">
        <v>33</v>
      </c>
      <c r="D12" s="19" t="s">
        <v>34</v>
      </c>
      <c r="E12" s="21" t="s">
        <v>27</v>
      </c>
      <c r="F12" s="27">
        <v>2</v>
      </c>
      <c r="G12" s="27">
        <f>1.8*1.2*2</f>
        <v>4.32</v>
      </c>
      <c r="H12" s="30"/>
    </row>
    <row r="13" s="2" customFormat="1" ht="37" customHeight="1" spans="1:8">
      <c r="A13" s="18"/>
      <c r="B13" s="19"/>
      <c r="C13" s="20" t="s">
        <v>35</v>
      </c>
      <c r="D13" s="19" t="s">
        <v>36</v>
      </c>
      <c r="E13" s="21" t="s">
        <v>27</v>
      </c>
      <c r="F13" s="27">
        <v>2</v>
      </c>
      <c r="G13" s="27">
        <f>0.6*2</f>
        <v>1.2</v>
      </c>
      <c r="H13" s="30"/>
    </row>
    <row r="14" s="2" customFormat="1" ht="37" customHeight="1" spans="1:8">
      <c r="A14" s="31">
        <v>4</v>
      </c>
      <c r="B14" s="19" t="s">
        <v>37</v>
      </c>
      <c r="C14" s="20" t="s">
        <v>12</v>
      </c>
      <c r="D14" s="19" t="s">
        <v>38</v>
      </c>
      <c r="E14" s="21" t="s">
        <v>14</v>
      </c>
      <c r="F14" s="27"/>
      <c r="G14" s="27">
        <f>6.6*2.4</f>
        <v>15.84</v>
      </c>
      <c r="H14" s="29"/>
    </row>
    <row r="15" s="2" customFormat="1" ht="54" customHeight="1" spans="1:8">
      <c r="A15" s="32"/>
      <c r="B15" s="19"/>
      <c r="C15" s="20" t="s">
        <v>39</v>
      </c>
      <c r="D15" s="20" t="s">
        <v>22</v>
      </c>
      <c r="E15" s="21" t="s">
        <v>23</v>
      </c>
      <c r="F15" s="18">
        <v>4</v>
      </c>
      <c r="G15" s="22"/>
      <c r="H15" s="26" t="s">
        <v>24</v>
      </c>
    </row>
    <row r="16" s="2" customFormat="1" ht="37" customHeight="1" spans="1:8">
      <c r="A16" s="32"/>
      <c r="B16" s="19"/>
      <c r="C16" s="20" t="s">
        <v>40</v>
      </c>
      <c r="D16" s="19" t="s">
        <v>41</v>
      </c>
      <c r="E16" s="21" t="s">
        <v>27</v>
      </c>
      <c r="F16" s="27">
        <v>11</v>
      </c>
      <c r="G16" s="27">
        <f>0.35*0.4*F16</f>
        <v>1.54</v>
      </c>
      <c r="H16" s="28" t="s">
        <v>28</v>
      </c>
    </row>
    <row r="17" s="2" customFormat="1" ht="37" customHeight="1" spans="1:8">
      <c r="A17" s="32"/>
      <c r="B17" s="19"/>
      <c r="C17" s="20" t="s">
        <v>42</v>
      </c>
      <c r="D17" s="19" t="s">
        <v>43</v>
      </c>
      <c r="E17" s="21" t="s">
        <v>27</v>
      </c>
      <c r="F17" s="27">
        <v>2</v>
      </c>
      <c r="G17" s="27">
        <f>0.9*2.4*2</f>
        <v>4.32</v>
      </c>
      <c r="H17" s="30"/>
    </row>
    <row r="18" s="2" customFormat="1" ht="37" customHeight="1" spans="1:8">
      <c r="A18" s="33"/>
      <c r="B18" s="19"/>
      <c r="C18" s="20" t="s">
        <v>44</v>
      </c>
      <c r="D18" s="19" t="s">
        <v>45</v>
      </c>
      <c r="E18" s="21" t="s">
        <v>46</v>
      </c>
      <c r="F18" s="27">
        <v>1</v>
      </c>
      <c r="G18" s="27">
        <f>0.6*1.4</f>
        <v>0.84</v>
      </c>
      <c r="H18" s="30"/>
    </row>
    <row r="19" s="2" customFormat="1" ht="37" customHeight="1" spans="1:8">
      <c r="A19" s="31">
        <v>5</v>
      </c>
      <c r="B19" s="19" t="s">
        <v>47</v>
      </c>
      <c r="C19" s="20" t="s">
        <v>12</v>
      </c>
      <c r="D19" s="19" t="s">
        <v>48</v>
      </c>
      <c r="E19" s="21" t="s">
        <v>14</v>
      </c>
      <c r="F19" s="27">
        <v>1</v>
      </c>
      <c r="G19" s="27">
        <f>4.3*2.4</f>
        <v>10.32</v>
      </c>
      <c r="H19" s="29"/>
    </row>
    <row r="20" s="2" customFormat="1" ht="52" customHeight="1" spans="1:8">
      <c r="A20" s="32"/>
      <c r="B20" s="19"/>
      <c r="C20" s="20" t="s">
        <v>39</v>
      </c>
      <c r="D20" s="20" t="s">
        <v>22</v>
      </c>
      <c r="E20" s="21" t="s">
        <v>23</v>
      </c>
      <c r="F20" s="18">
        <v>4</v>
      </c>
      <c r="G20" s="22"/>
      <c r="H20" s="26" t="s">
        <v>24</v>
      </c>
    </row>
    <row r="21" s="2" customFormat="1" ht="37" customHeight="1" spans="1:8">
      <c r="A21" s="33"/>
      <c r="B21" s="19"/>
      <c r="C21" s="20" t="s">
        <v>31</v>
      </c>
      <c r="D21" s="19" t="s">
        <v>49</v>
      </c>
      <c r="E21" s="21" t="s">
        <v>27</v>
      </c>
      <c r="F21" s="27">
        <v>2</v>
      </c>
      <c r="G21" s="27">
        <f>0.9*2.4+2.4*2.4</f>
        <v>7.92</v>
      </c>
      <c r="H21" s="28" t="s">
        <v>28</v>
      </c>
    </row>
    <row r="22" s="2" customFormat="1" ht="37" customHeight="1" spans="1:8">
      <c r="A22" s="31">
        <v>6</v>
      </c>
      <c r="B22" s="19" t="s">
        <v>50</v>
      </c>
      <c r="C22" s="20" t="s">
        <v>12</v>
      </c>
      <c r="D22" s="19" t="s">
        <v>51</v>
      </c>
      <c r="E22" s="21" t="s">
        <v>14</v>
      </c>
      <c r="F22" s="27"/>
      <c r="G22" s="27">
        <f>7.7*2.4</f>
        <v>18.48</v>
      </c>
      <c r="H22" s="29"/>
    </row>
    <row r="23" s="2" customFormat="1" ht="48" customHeight="1" spans="1:8">
      <c r="A23" s="32"/>
      <c r="B23" s="19"/>
      <c r="C23" s="20" t="s">
        <v>39</v>
      </c>
      <c r="D23" s="20" t="s">
        <v>22</v>
      </c>
      <c r="E23" s="21" t="s">
        <v>23</v>
      </c>
      <c r="F23" s="18">
        <v>4</v>
      </c>
      <c r="G23" s="22"/>
      <c r="H23" s="26" t="s">
        <v>24</v>
      </c>
    </row>
    <row r="24" s="2" customFormat="1" ht="37" customHeight="1" spans="1:8">
      <c r="A24" s="33"/>
      <c r="B24" s="19"/>
      <c r="C24" s="20" t="s">
        <v>52</v>
      </c>
      <c r="D24" s="19" t="s">
        <v>53</v>
      </c>
      <c r="E24" s="21" t="s">
        <v>46</v>
      </c>
      <c r="F24" s="27">
        <v>1</v>
      </c>
      <c r="G24" s="27">
        <f>7.4*2.4</f>
        <v>17.76</v>
      </c>
      <c r="H24" s="28" t="s">
        <v>28</v>
      </c>
    </row>
    <row r="25" s="2" customFormat="1" ht="37" customHeight="1" spans="1:8">
      <c r="A25" s="18">
        <v>7</v>
      </c>
      <c r="B25" s="19" t="s">
        <v>54</v>
      </c>
      <c r="C25" s="20" t="s">
        <v>55</v>
      </c>
      <c r="D25" s="19" t="s">
        <v>56</v>
      </c>
      <c r="E25" s="21" t="s">
        <v>14</v>
      </c>
      <c r="F25" s="27"/>
      <c r="G25" s="27">
        <f>3*2.4</f>
        <v>7.2</v>
      </c>
      <c r="H25" s="30"/>
    </row>
    <row r="26" s="2" customFormat="1" ht="37" customHeight="1" spans="1:8">
      <c r="A26" s="31">
        <v>8</v>
      </c>
      <c r="B26" s="19" t="s">
        <v>57</v>
      </c>
      <c r="C26" s="20" t="s">
        <v>12</v>
      </c>
      <c r="D26" s="19" t="s">
        <v>58</v>
      </c>
      <c r="E26" s="21" t="s">
        <v>14</v>
      </c>
      <c r="F26" s="27"/>
      <c r="G26" s="27">
        <f>4.2*2.4</f>
        <v>10.08</v>
      </c>
      <c r="H26" s="29"/>
    </row>
    <row r="27" s="2" customFormat="1" ht="52" customHeight="1" spans="1:8">
      <c r="A27" s="32"/>
      <c r="B27" s="19"/>
      <c r="C27" s="20" t="s">
        <v>39</v>
      </c>
      <c r="D27" s="20" t="s">
        <v>22</v>
      </c>
      <c r="E27" s="21" t="s">
        <v>23</v>
      </c>
      <c r="F27" s="18">
        <v>3</v>
      </c>
      <c r="G27" s="22"/>
      <c r="H27" s="26" t="s">
        <v>24</v>
      </c>
    </row>
    <row r="28" s="2" customFormat="1" ht="37" customHeight="1" spans="1:8">
      <c r="A28" s="32"/>
      <c r="B28" s="19"/>
      <c r="C28" s="20" t="s">
        <v>40</v>
      </c>
      <c r="D28" s="19" t="s">
        <v>41</v>
      </c>
      <c r="E28" s="21" t="s">
        <v>27</v>
      </c>
      <c r="F28" s="27">
        <v>7</v>
      </c>
      <c r="G28" s="27">
        <f>0.35*0.4*F28</f>
        <v>0.98</v>
      </c>
      <c r="H28" s="28" t="s">
        <v>28</v>
      </c>
    </row>
    <row r="29" s="2" customFormat="1" ht="51" customHeight="1" spans="1:8">
      <c r="A29" s="33"/>
      <c r="B29" s="19"/>
      <c r="C29" s="20" t="s">
        <v>59</v>
      </c>
      <c r="D29" s="19" t="s">
        <v>60</v>
      </c>
      <c r="E29" s="21" t="s">
        <v>46</v>
      </c>
      <c r="F29" s="27">
        <v>1</v>
      </c>
      <c r="G29" s="27">
        <f>2.8*2.4</f>
        <v>6.72</v>
      </c>
      <c r="H29" s="30"/>
    </row>
    <row r="30" s="2" customFormat="1" ht="37" customHeight="1" spans="1:8">
      <c r="A30" s="31">
        <v>9</v>
      </c>
      <c r="B30" s="19" t="s">
        <v>61</v>
      </c>
      <c r="C30" s="20" t="s">
        <v>12</v>
      </c>
      <c r="D30" s="19" t="s">
        <v>62</v>
      </c>
      <c r="E30" s="21" t="s">
        <v>14</v>
      </c>
      <c r="F30" s="27"/>
      <c r="G30" s="27">
        <f>1.8*2.4</f>
        <v>4.32</v>
      </c>
      <c r="H30" s="30"/>
    </row>
    <row r="31" s="2" customFormat="1" ht="37" customHeight="1" spans="1:8">
      <c r="A31" s="32"/>
      <c r="B31" s="19"/>
      <c r="C31" s="20" t="s">
        <v>63</v>
      </c>
      <c r="D31" s="19" t="s">
        <v>56</v>
      </c>
      <c r="E31" s="21" t="s">
        <v>14</v>
      </c>
      <c r="F31" s="27"/>
      <c r="G31" s="27">
        <f>3*2.4</f>
        <v>7.2</v>
      </c>
      <c r="H31" s="30"/>
    </row>
    <row r="32" s="2" customFormat="1" ht="29" customHeight="1" spans="1:8">
      <c r="A32" s="33"/>
      <c r="B32" s="19"/>
      <c r="C32" s="20" t="s">
        <v>64</v>
      </c>
      <c r="D32" s="19" t="s">
        <v>65</v>
      </c>
      <c r="E32" s="21" t="s">
        <v>27</v>
      </c>
      <c r="F32" s="27">
        <v>10</v>
      </c>
      <c r="G32" s="27">
        <f>0.35*0.35*F32</f>
        <v>1.225</v>
      </c>
      <c r="H32" s="30"/>
    </row>
    <row r="33" s="2" customFormat="1" ht="27" customHeight="1" spans="1:8">
      <c r="A33" s="31">
        <v>10</v>
      </c>
      <c r="B33" s="19" t="s">
        <v>66</v>
      </c>
      <c r="C33" s="20" t="s">
        <v>67</v>
      </c>
      <c r="D33" s="34" t="s">
        <v>68</v>
      </c>
      <c r="E33" s="21" t="s">
        <v>14</v>
      </c>
      <c r="F33" s="27"/>
      <c r="G33" s="27">
        <v>4.47</v>
      </c>
      <c r="H33" s="30"/>
    </row>
    <row r="34" s="2" customFormat="1" ht="27" customHeight="1" spans="1:8">
      <c r="A34" s="33"/>
      <c r="B34" s="19"/>
      <c r="C34" s="20" t="s">
        <v>69</v>
      </c>
      <c r="D34" s="35"/>
      <c r="E34" s="21" t="s">
        <v>14</v>
      </c>
      <c r="F34" s="27"/>
      <c r="G34" s="27">
        <v>4.47</v>
      </c>
      <c r="H34" s="30"/>
    </row>
    <row r="35" s="2" customFormat="1" ht="27" customHeight="1" spans="1:8">
      <c r="A35" s="31">
        <v>11</v>
      </c>
      <c r="B35" s="34" t="s">
        <v>70</v>
      </c>
      <c r="C35" s="20" t="s">
        <v>71</v>
      </c>
      <c r="D35" s="34" t="s">
        <v>72</v>
      </c>
      <c r="E35" s="21" t="s">
        <v>14</v>
      </c>
      <c r="F35" s="27"/>
      <c r="G35" s="27">
        <f>0.6*3.5+4.2*0.9</f>
        <v>5.88</v>
      </c>
      <c r="H35" s="30"/>
    </row>
    <row r="36" s="2" customFormat="1" ht="27" customHeight="1" spans="1:8">
      <c r="A36" s="33"/>
      <c r="B36" s="35"/>
      <c r="C36" s="23" t="s">
        <v>73</v>
      </c>
      <c r="D36" s="35"/>
      <c r="E36" s="21" t="s">
        <v>14</v>
      </c>
      <c r="F36" s="27"/>
      <c r="G36" s="27">
        <f>4.2*0.9-3.6*0.3+3.8*0.6</f>
        <v>4.98</v>
      </c>
      <c r="H36" s="30"/>
    </row>
    <row r="37" s="2" customFormat="1" ht="20" customHeight="1" spans="1:8">
      <c r="A37" s="31">
        <v>12</v>
      </c>
      <c r="B37" s="34" t="s">
        <v>74</v>
      </c>
      <c r="C37" s="23" t="s">
        <v>75</v>
      </c>
      <c r="D37" s="19" t="s">
        <v>76</v>
      </c>
      <c r="E37" s="21" t="s">
        <v>27</v>
      </c>
      <c r="F37" s="27">
        <v>8</v>
      </c>
      <c r="G37" s="27">
        <f>0.4*0.6*F37</f>
        <v>1.92</v>
      </c>
      <c r="H37" s="30"/>
    </row>
    <row r="38" s="2" customFormat="1" ht="20" customHeight="1" spans="1:8">
      <c r="A38" s="32"/>
      <c r="B38" s="36"/>
      <c r="C38" s="24"/>
      <c r="D38" s="19" t="s">
        <v>77</v>
      </c>
      <c r="E38" s="21" t="s">
        <v>27</v>
      </c>
      <c r="F38" s="27">
        <v>7</v>
      </c>
      <c r="G38" s="27">
        <f>0.4*0.9*F38</f>
        <v>2.52</v>
      </c>
      <c r="H38" s="30"/>
    </row>
    <row r="39" s="2" customFormat="1" ht="20" customHeight="1" spans="1:8">
      <c r="A39" s="32"/>
      <c r="B39" s="36"/>
      <c r="C39" s="24"/>
      <c r="D39" s="19" t="s">
        <v>78</v>
      </c>
      <c r="E39" s="21" t="s">
        <v>27</v>
      </c>
      <c r="F39" s="27">
        <v>2</v>
      </c>
      <c r="G39" s="27">
        <f>0.5*0.6*F39</f>
        <v>0.6</v>
      </c>
      <c r="H39" s="30"/>
    </row>
    <row r="40" s="2" customFormat="1" ht="20" customHeight="1" spans="1:8">
      <c r="A40" s="32"/>
      <c r="B40" s="36"/>
      <c r="C40" s="24"/>
      <c r="D40" s="19" t="s">
        <v>79</v>
      </c>
      <c r="E40" s="21" t="s">
        <v>27</v>
      </c>
      <c r="F40" s="27">
        <v>2</v>
      </c>
      <c r="G40" s="27">
        <f>0.4*0.6*F40</f>
        <v>0.48</v>
      </c>
      <c r="H40" s="30"/>
    </row>
    <row r="41" s="2" customFormat="1" ht="20" customHeight="1" spans="1:8">
      <c r="A41" s="32"/>
      <c r="B41" s="36"/>
      <c r="C41" s="24"/>
      <c r="D41" s="19" t="s">
        <v>80</v>
      </c>
      <c r="E41" s="21" t="s">
        <v>27</v>
      </c>
      <c r="F41" s="27">
        <v>1</v>
      </c>
      <c r="G41" s="27">
        <f>0.4*0.6*F41</f>
        <v>0.24</v>
      </c>
      <c r="H41" s="30"/>
    </row>
    <row r="42" s="2" customFormat="1" ht="20" customHeight="1" spans="1:8">
      <c r="A42" s="32"/>
      <c r="B42" s="36"/>
      <c r="C42" s="24"/>
      <c r="D42" s="19" t="s">
        <v>81</v>
      </c>
      <c r="E42" s="21" t="s">
        <v>27</v>
      </c>
      <c r="F42" s="27">
        <v>4</v>
      </c>
      <c r="G42" s="27">
        <f>0.4*0.5*F42</f>
        <v>0.8</v>
      </c>
      <c r="H42" s="30"/>
    </row>
    <row r="43" s="2" customFormat="1" ht="20" customHeight="1" spans="1:8">
      <c r="A43" s="32"/>
      <c r="B43" s="36"/>
      <c r="C43" s="24"/>
      <c r="D43" s="19" t="s">
        <v>82</v>
      </c>
      <c r="E43" s="21" t="s">
        <v>27</v>
      </c>
      <c r="F43" s="27">
        <v>2</v>
      </c>
      <c r="G43" s="27">
        <f>0.4*0.4*F43</f>
        <v>0.32</v>
      </c>
      <c r="H43" s="29"/>
    </row>
    <row r="44" s="2" customFormat="1" ht="20" customHeight="1" spans="1:8">
      <c r="A44" s="32"/>
      <c r="B44" s="36"/>
      <c r="C44" s="24"/>
      <c r="D44" s="19" t="s">
        <v>83</v>
      </c>
      <c r="E44" s="21" t="s">
        <v>27</v>
      </c>
      <c r="F44" s="27">
        <v>1</v>
      </c>
      <c r="G44" s="27">
        <f>0.35*1.2*F44</f>
        <v>0.42</v>
      </c>
      <c r="H44" s="29"/>
    </row>
    <row r="45" s="2" customFormat="1" ht="20" customHeight="1" spans="1:8">
      <c r="A45" s="32"/>
      <c r="B45" s="36"/>
      <c r="C45" s="24"/>
      <c r="D45" s="19" t="s">
        <v>84</v>
      </c>
      <c r="E45" s="21" t="s">
        <v>27</v>
      </c>
      <c r="F45" s="27">
        <v>1</v>
      </c>
      <c r="G45" s="27">
        <f>0.35*0.9*F45</f>
        <v>0.315</v>
      </c>
      <c r="H45" s="29"/>
    </row>
    <row r="46" s="2" customFormat="1" ht="20" customHeight="1" spans="1:8">
      <c r="A46" s="33"/>
      <c r="B46" s="35"/>
      <c r="C46" s="24"/>
      <c r="D46" s="19" t="s">
        <v>85</v>
      </c>
      <c r="E46" s="21" t="s">
        <v>27</v>
      </c>
      <c r="F46" s="27">
        <v>1</v>
      </c>
      <c r="G46" s="27">
        <f>0.35*0.6*F46</f>
        <v>0.21</v>
      </c>
      <c r="H46" s="29"/>
    </row>
    <row r="47" s="2" customFormat="1" ht="24" customHeight="1" spans="1:8">
      <c r="A47" s="18">
        <v>13</v>
      </c>
      <c r="B47" s="19" t="s">
        <v>86</v>
      </c>
      <c r="C47" s="20"/>
      <c r="D47" s="37"/>
      <c r="E47" s="37"/>
      <c r="F47" s="37"/>
      <c r="G47" s="38"/>
      <c r="H47" s="39"/>
    </row>
    <row r="48" s="2" customFormat="1" ht="24" customHeight="1" spans="1:8">
      <c r="A48" s="11" t="s">
        <v>87</v>
      </c>
      <c r="B48" s="40" t="s">
        <v>88</v>
      </c>
      <c r="C48" s="41"/>
      <c r="D48" s="40"/>
      <c r="E48" s="42"/>
      <c r="F48" s="43"/>
      <c r="G48" s="43"/>
      <c r="H48" s="44"/>
    </row>
    <row r="49" s="2" customFormat="1" ht="24" customHeight="1" spans="1:16380">
      <c r="A49" s="18">
        <v>1</v>
      </c>
      <c r="B49" s="19" t="s">
        <v>89</v>
      </c>
      <c r="C49" s="20" t="s">
        <v>90</v>
      </c>
      <c r="D49" s="19"/>
      <c r="E49" s="21" t="s">
        <v>91</v>
      </c>
      <c r="F49" s="27">
        <v>1</v>
      </c>
      <c r="G49" s="27"/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="2" customFormat="1" ht="24" customHeight="1" spans="1:16380">
      <c r="A50" s="18">
        <v>2</v>
      </c>
      <c r="B50" s="19" t="s">
        <v>92</v>
      </c>
      <c r="C50" s="20" t="s">
        <v>93</v>
      </c>
      <c r="D50" s="19"/>
      <c r="E50" s="21" t="s">
        <v>14</v>
      </c>
      <c r="F50" s="27">
        <f>24.8*13</f>
        <v>322.4</v>
      </c>
      <c r="G50" s="27"/>
      <c r="H50" s="3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="2" customFormat="1" ht="28.15" customHeight="1" spans="1:8">
      <c r="A51" s="11" t="s">
        <v>94</v>
      </c>
      <c r="B51" s="45" t="s">
        <v>95</v>
      </c>
      <c r="C51" s="41" t="s">
        <v>96</v>
      </c>
      <c r="D51" s="40"/>
      <c r="E51" s="11"/>
      <c r="F51" s="46"/>
      <c r="G51" s="46"/>
      <c r="H51" s="47"/>
    </row>
  </sheetData>
  <mergeCells count="35">
    <mergeCell ref="A1:H1"/>
    <mergeCell ref="B3:H3"/>
    <mergeCell ref="C51:G51"/>
    <mergeCell ref="A4:A5"/>
    <mergeCell ref="A6:A8"/>
    <mergeCell ref="A9:A13"/>
    <mergeCell ref="A14:A18"/>
    <mergeCell ref="A19:A21"/>
    <mergeCell ref="A22:A24"/>
    <mergeCell ref="A26:A29"/>
    <mergeCell ref="A30:A32"/>
    <mergeCell ref="A33:A34"/>
    <mergeCell ref="A35:A36"/>
    <mergeCell ref="A37:A46"/>
    <mergeCell ref="B4:B5"/>
    <mergeCell ref="B6:B8"/>
    <mergeCell ref="B9:B13"/>
    <mergeCell ref="B14:B18"/>
    <mergeCell ref="B19:B21"/>
    <mergeCell ref="B22:B24"/>
    <mergeCell ref="B26:B29"/>
    <mergeCell ref="B30:B32"/>
    <mergeCell ref="B33:B34"/>
    <mergeCell ref="B35:B36"/>
    <mergeCell ref="B37:B46"/>
    <mergeCell ref="C37:C46"/>
    <mergeCell ref="D33:D34"/>
    <mergeCell ref="D35:D36"/>
    <mergeCell ref="H4:H6"/>
    <mergeCell ref="H8:H9"/>
    <mergeCell ref="H11:H14"/>
    <mergeCell ref="H16:H19"/>
    <mergeCell ref="H21:H22"/>
    <mergeCell ref="H24:H26"/>
    <mergeCell ref="H28:H43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琳玲</cp:lastModifiedBy>
  <dcterms:created xsi:type="dcterms:W3CDTF">2025-02-27T00:59:00Z</dcterms:created>
  <dcterms:modified xsi:type="dcterms:W3CDTF">2025-05-08T08:16:45Z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D08463903B0941699A17BF218D304D64_13</vt:lpwstr>
  </property>
  <property fmtid="{D5CDD505-2E9C-101B-9397-08002B2CF9AE}" pid="3" name="KSOProductBuildVer">
    <vt:lpwstr>2052-12.1.0.20784</vt:lpwstr>
  </property>
</Properties>
</file>